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ar.efremov\AppData\Local\Microsoft\Windows\INetCache\Content.Outlook\QEKMQIEB\"/>
    </mc:Choice>
  </mc:AlternateContent>
  <xr:revisionPtr revIDLastSave="0" documentId="13_ncr:1_{18B4F5DE-E36F-465F-AB1D-D42C3E9F6F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nansiska ponuda" sheetId="15" r:id="rId1"/>
  </sheets>
  <definedNames>
    <definedName name="_xlnm.Print_Area" localSheetId="0">'Finansiska ponuda'!$A$1:$F$55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5" l="1"/>
  <c r="F27" i="15"/>
  <c r="F28" i="15"/>
  <c r="F30" i="15"/>
  <c r="F34" i="15"/>
  <c r="F31" i="15" l="1"/>
  <c r="F40" i="15"/>
  <c r="F41" i="15" s="1"/>
  <c r="F49" i="15" s="1"/>
  <c r="F36" i="15"/>
  <c r="F35" i="15" l="1"/>
  <c r="F47" i="15"/>
  <c r="F21" i="15"/>
  <c r="F20" i="15"/>
  <c r="F19" i="15"/>
  <c r="F18" i="15"/>
  <c r="F15" i="15"/>
  <c r="F14" i="15"/>
  <c r="F13" i="15"/>
  <c r="F7" i="15"/>
  <c r="F8" i="15"/>
  <c r="F9" i="15"/>
  <c r="F10" i="15"/>
  <c r="F6" i="15"/>
  <c r="F5" i="15"/>
  <c r="F16" i="15" l="1"/>
  <c r="F22" i="15"/>
  <c r="F37" i="15"/>
  <c r="F48" i="15" s="1"/>
  <c r="F11" i="15"/>
  <c r="F23" i="15" l="1"/>
  <c r="F46" i="15"/>
  <c r="F50" i="15" s="1"/>
  <c r="F51" i="15" s="1"/>
  <c r="F52" i="15" l="1"/>
  <c r="F53" i="15" l="1"/>
  <c r="F54" i="15" s="1"/>
</calcChain>
</file>

<file path=xl/sharedStrings.xml><?xml version="1.0" encoding="utf-8"?>
<sst xmlns="http://schemas.openxmlformats.org/spreadsheetml/2006/main" count="83" uniqueCount="65">
  <si>
    <t>МОЛЕРОФАРБАРСКИ РАБОТИ</t>
  </si>
  <si>
    <t>ОСТАНАТИ РАБОТИ</t>
  </si>
  <si>
    <t>паушал</t>
  </si>
  <si>
    <t>ВОДОВОД И КАНАЛИЗАЦИЈА</t>
  </si>
  <si>
    <t>ГИПСКАРТОНСКИ РАБОТИ</t>
  </si>
  <si>
    <t>Расчистување на просторот после градежните работи и чистење на подови, прозорци и врати со средства и опрема за чистење.</t>
  </si>
  <si>
    <t>Р.бр.</t>
  </si>
  <si>
    <t>ОПИС НА  РАБОТА</t>
  </si>
  <si>
    <t>Ед. мерка</t>
  </si>
  <si>
    <t>Количина</t>
  </si>
  <si>
    <t xml:space="preserve"> I ГРАДЕЖНИ РАБОТИ</t>
  </si>
  <si>
    <t>м²</t>
  </si>
  <si>
    <t>ВКУПНО МОЛЕРОФАРБАРСКИ РАБОТИ</t>
  </si>
  <si>
    <t>ВКУПНО ГИПСКАРТОНСКИ РАБОТИ</t>
  </si>
  <si>
    <t>ВКУПНО ОСТАНАТИ РАБОТИ</t>
  </si>
  <si>
    <t xml:space="preserve"> II ЕЛЕКТРОТЕХНИЧКИ ИНСТАЛАЦИИ</t>
  </si>
  <si>
    <t>ВОДОВОДНА ИНСТАЛАЦИЈА</t>
  </si>
  <si>
    <t>РЕКАПИТУЛАР</t>
  </si>
  <si>
    <t>I</t>
  </si>
  <si>
    <t>ГРАДЕЖНИ РАБОТИ</t>
  </si>
  <si>
    <t>II</t>
  </si>
  <si>
    <t>ЕЛЕКТРОТЕХНИЧКИ  ИНСТАЛАЦИИ</t>
  </si>
  <si>
    <t>III</t>
  </si>
  <si>
    <t xml:space="preserve">ВКУПНО ГРАДЕЖНИ РАБОТИ </t>
  </si>
  <si>
    <t>Молерисување на плафонски  површини  со дизперзивни бои во тон по избор на инвеститорот.</t>
  </si>
  <si>
    <t>СЛАБОСТРУЈНИ ИНСТАЛАЦИИ</t>
  </si>
  <si>
    <t>Чистење, испирање и испитување на водоводната инсталација под притисок по сите технички прописи и издавање на атест од Испитувачот.</t>
  </si>
  <si>
    <t>ВКУПНО СЛАБОСТРУЈНИ ИНСТАЛАЦИИ</t>
  </si>
  <si>
    <t>ВКУПНО ВОДОВОДНА ИНСТАЛАЦИЈА</t>
  </si>
  <si>
    <r>
      <rPr>
        <b/>
        <sz val="9"/>
        <rFont val="Arial"/>
        <family val="2"/>
      </rPr>
      <t>Напомени:</t>
    </r>
    <r>
      <rPr>
        <sz val="9"/>
        <rFont val="Arial"/>
        <family val="2"/>
      </rPr>
      <t xml:space="preserve">
* За сите позиции важи набавка, испорака, транспорт, складирање, поврзување, монтажа комплет со ситен помошен материјал способно за работа, комплет со сите пропишани атести.
* За целокупната демонтирана исталација и опрема да се депонира на место одредено од инвеститор за повторна употреба, а нефункционалната да се превезе до најблиска депонија.</t>
    </r>
  </si>
  <si>
    <t>Испитување на електрична инсталација и заземјување.</t>
  </si>
  <si>
    <t>Санирање на влага на ѕидови и плафони со гребење на оштетен глет, малтер, стругање  и  премачкување со специјален премаз против влага.</t>
  </si>
  <si>
    <t xml:space="preserve"> III ВОДОВОД И КАНАЛИЗАЦИЈА</t>
  </si>
  <si>
    <t>Китирање на споеви над кујна на место на постоечки жардињери на кров</t>
  </si>
  <si>
    <t xml:space="preserve">Поправка на оштетени внатрешни врати </t>
  </si>
  <si>
    <t xml:space="preserve">Набавка, транспорт и монтажа на еднострана облога од гипс-картонски плочи со две гипс-картонски плочи, со потконструкција од поцинкуван CW  и UW профил со ширина од 7.5 mm или 5 mm,  исполна на просторот со минерална волна д=5см, двострана двослојна облога од обичен гипс картон плочи или воотпорен гипс картон плочи на места каде е потребна замеа со d= 12.5 mm.
Споевите двофазно се бандажираат со фугенфилер, заедно со завршна обработка со глетовање со глет маса.
</t>
  </si>
  <si>
    <t>Глетување во две раце на плафонски површини со претходно санирање на пукнатини, бандажирање и мачкање со У врска местимично/по потреба</t>
  </si>
  <si>
    <t>Глетување во две раце на ѕидни површини со претходно санирање на пукнатини, бандажирање и мачкање со У врска местимично / по потреба</t>
  </si>
  <si>
    <t>Поправка на оштетен мебел</t>
  </si>
  <si>
    <t>Молерисување на ѕидни површини  со екополиколор, тон по избор на инвеститорот.</t>
  </si>
  <si>
    <t>вкупна цена без ддв</t>
  </si>
  <si>
    <t>ед.цена без ддв</t>
  </si>
  <si>
    <t>Демонтажа на плафон од гипс картон</t>
  </si>
  <si>
    <t>Позиционирање на мебелот на места спрема дадена скица во просторот</t>
  </si>
  <si>
    <t>ВКУПНО БЕЗ ДДВ</t>
  </si>
  <si>
    <t>ВКУПНО СО ДДВ</t>
  </si>
  <si>
    <t>Отпушување на канализација во тоалетите</t>
  </si>
  <si>
    <t>парче</t>
  </si>
  <si>
    <t>Демонтажа на постојни светла (доколку има потреба),  и набавка транспорт и монтажа на нови светла, тип согласно постојниот.</t>
  </si>
  <si>
    <t>Демонтажа на постојни прекинувачи и приклучници (доколку има потреба), и набавка транспорт и монтажа на прекинувачи и приклучници тип согласно постојниот.</t>
  </si>
  <si>
    <t>IV</t>
  </si>
  <si>
    <t>ТЕРМОТЕХНИЧКИ ИНСТАЛАЦИИ</t>
  </si>
  <si>
    <t xml:space="preserve"> IV ТЕРМОТЕХНИЧКИ ИНСТАЛАЦИИ</t>
  </si>
  <si>
    <t>ТЕРМОТЕХНИЧИ ИНСТАЛАЦИИ</t>
  </si>
  <si>
    <t>ВКУПНО ТЕРМОТЕХНИЧКИ ИНСТАЛАЦИИ</t>
  </si>
  <si>
    <t>ВКУПНО</t>
  </si>
  <si>
    <t xml:space="preserve">Изработка на плафон со гипс картон на потконструкција </t>
  </si>
  <si>
    <t>НЕПРЕДВИДЕНИ 10%</t>
  </si>
  <si>
    <t>Проверка и поправка на вградена санитарија (тоалет, мијалници и батерии за мијалници), замена на ситен материјал (вентил, панцир црево и слично) по потреба и ставање во функција на тоалетите</t>
  </si>
  <si>
    <t>Замена на прегорени или набавка на нови сијалици, согласно постојните на лице место</t>
  </si>
  <si>
    <t>Испитување на постојни термотехнички инсталации за греење и ладење.</t>
  </si>
  <si>
    <t>ДДВ 18%</t>
  </si>
  <si>
    <t xml:space="preserve">Финансиска понуда
Адаптација на деловен простор на приземје во Центар за обуки на ул,,Македонија'' - Општина Центар, Скопје </t>
  </si>
  <si>
    <t>Овластено лице</t>
  </si>
  <si>
    <t>Име и презиме и потпис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</si>
</sst>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5"/>
      <name val="Arial"/>
      <family val="2"/>
    </font>
    <font>
      <sz val="11"/>
      <color theme="5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Macedonian Helv"/>
      <family val="2"/>
    </font>
    <font>
      <sz val="11"/>
      <color rgb="FF212529"/>
      <name val="Roboto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rgb="FFCCCCCC"/>
      </patternFill>
    </fill>
    <fill>
      <patternFill patternType="solid">
        <fgColor theme="0" tint="-0.34998626667073579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2">
    <xf numFmtId="0" fontId="0" fillId="0" borderId="0" xfId="0"/>
    <xf numFmtId="0" fontId="0" fillId="0" borderId="0" xfId="0" applyFont="1"/>
    <xf numFmtId="2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2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horizontal="left" vertical="top" wrapText="1"/>
    </xf>
    <xf numFmtId="0" fontId="5" fillId="4" borderId="12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 applyProtection="1">
      <alignment horizontal="left" vertical="top" wrapText="1"/>
      <protection hidden="1"/>
    </xf>
    <xf numFmtId="0" fontId="14" fillId="0" borderId="0" xfId="0" applyFont="1"/>
    <xf numFmtId="0" fontId="15" fillId="0" borderId="0" xfId="0" applyFont="1" applyFill="1" applyBorder="1" applyAlignment="1">
      <alignment vertical="center"/>
    </xf>
    <xf numFmtId="0" fontId="17" fillId="0" borderId="0" xfId="0" applyFont="1" applyFill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/>
    <xf numFmtId="0" fontId="9" fillId="7" borderId="1" xfId="0" applyNumberFormat="1" applyFont="1" applyFill="1" applyBorder="1" applyAlignment="1">
      <alignment horizontal="justify" vertical="center" wrapText="1"/>
    </xf>
    <xf numFmtId="2" fontId="9" fillId="7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 applyProtection="1">
      <alignment horizontal="left" vertical="top" wrapText="1"/>
      <protection hidden="1"/>
    </xf>
    <xf numFmtId="0" fontId="14" fillId="2" borderId="0" xfId="0" applyFont="1" applyFill="1" applyBorder="1" applyAlignment="1">
      <alignment wrapText="1"/>
    </xf>
    <xf numFmtId="0" fontId="0" fillId="2" borderId="0" xfId="0" applyFill="1"/>
    <xf numFmtId="0" fontId="4" fillId="2" borderId="17" xfId="0" applyNumberFormat="1" applyFont="1" applyFill="1" applyBorder="1" applyAlignment="1">
      <alignment horizontal="center" vertical="center"/>
    </xf>
    <xf numFmtId="0" fontId="5" fillId="4" borderId="17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0" fontId="6" fillId="8" borderId="7" xfId="0" applyNumberFormat="1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>
      <alignment horizontal="center" vertical="center"/>
    </xf>
    <xf numFmtId="2" fontId="13" fillId="9" borderId="3" xfId="0" applyNumberFormat="1" applyFont="1" applyFill="1" applyBorder="1" applyAlignment="1" applyProtection="1">
      <alignment horizontal="left" vertical="top" wrapText="1"/>
      <protection hidden="1"/>
    </xf>
    <xf numFmtId="2" fontId="3" fillId="9" borderId="3" xfId="0" applyNumberFormat="1" applyFont="1" applyFill="1" applyBorder="1" applyAlignment="1">
      <alignment horizontal="left" vertical="top" wrapText="1"/>
    </xf>
    <xf numFmtId="0" fontId="14" fillId="2" borderId="3" xfId="0" applyFont="1" applyFill="1" applyBorder="1"/>
    <xf numFmtId="0" fontId="0" fillId="2" borderId="3" xfId="0" applyFill="1" applyBorder="1"/>
    <xf numFmtId="4" fontId="19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14" fillId="2" borderId="0" xfId="0" applyFont="1" applyFill="1" applyAlignment="1">
      <alignment wrapText="1"/>
    </xf>
    <xf numFmtId="0" fontId="14" fillId="0" borderId="1" xfId="0" applyFont="1" applyBorder="1" applyAlignment="1">
      <alignment wrapText="1"/>
    </xf>
    <xf numFmtId="0" fontId="8" fillId="0" borderId="1" xfId="0" applyFont="1" applyBorder="1"/>
    <xf numFmtId="0" fontId="17" fillId="0" borderId="1" xfId="0" applyFont="1" applyFill="1" applyBorder="1"/>
    <xf numFmtId="0" fontId="18" fillId="0" borderId="1" xfId="0" applyFont="1" applyBorder="1"/>
    <xf numFmtId="0" fontId="18" fillId="10" borderId="0" xfId="0" applyFont="1" applyFill="1"/>
    <xf numFmtId="0" fontId="8" fillId="10" borderId="0" xfId="0" applyFont="1" applyFill="1"/>
    <xf numFmtId="2" fontId="13" fillId="10" borderId="0" xfId="0" applyNumberFormat="1" applyFont="1" applyFill="1" applyAlignment="1">
      <alignment horizontal="left" vertical="top" wrapText="1"/>
    </xf>
    <xf numFmtId="2" fontId="3" fillId="10" borderId="0" xfId="0" applyNumberFormat="1" applyFont="1" applyFill="1" applyAlignment="1">
      <alignment horizontal="left" vertical="top" wrapText="1"/>
    </xf>
    <xf numFmtId="0" fontId="15" fillId="10" borderId="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vertical="center"/>
    </xf>
    <xf numFmtId="0" fontId="12" fillId="0" borderId="1" xfId="0" applyNumberFormat="1" applyFont="1" applyBorder="1" applyAlignment="1">
      <alignment horizontal="left" vertical="center"/>
    </xf>
    <xf numFmtId="0" fontId="6" fillId="4" borderId="17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/>
    </xf>
    <xf numFmtId="1" fontId="9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 wrapText="1"/>
    </xf>
    <xf numFmtId="0" fontId="5" fillId="4" borderId="10" xfId="0" applyNumberFormat="1" applyFont="1" applyFill="1" applyBorder="1" applyAlignment="1">
      <alignment horizontal="center" vertical="center"/>
    </xf>
    <xf numFmtId="0" fontId="5" fillId="4" borderId="2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4" fontId="19" fillId="0" borderId="0" xfId="0" applyNumberFormat="1" applyFont="1" applyBorder="1" applyAlignment="1">
      <alignment horizontal="center" wrapText="1"/>
    </xf>
    <xf numFmtId="4" fontId="17" fillId="0" borderId="1" xfId="0" applyNumberFormat="1" applyFont="1" applyFill="1" applyBorder="1"/>
    <xf numFmtId="4" fontId="19" fillId="7" borderId="1" xfId="0" applyNumberFormat="1" applyFont="1" applyFill="1" applyBorder="1" applyAlignment="1">
      <alignment horizontal="center" wrapText="1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vertical="center"/>
    </xf>
    <xf numFmtId="0" fontId="14" fillId="9" borderId="0" xfId="0" applyFont="1" applyFill="1" applyAlignment="1">
      <alignment wrapText="1"/>
    </xf>
    <xf numFmtId="0" fontId="0" fillId="9" borderId="0" xfId="0" applyFill="1"/>
    <xf numFmtId="0" fontId="8" fillId="0" borderId="2" xfId="0" applyFont="1" applyBorder="1"/>
    <xf numFmtId="4" fontId="19" fillId="0" borderId="7" xfId="0" applyNumberFormat="1" applyFont="1" applyBorder="1" applyAlignment="1">
      <alignment horizontal="center" wrapText="1"/>
    </xf>
    <xf numFmtId="4" fontId="19" fillId="0" borderId="22" xfId="0" applyNumberFormat="1" applyFont="1" applyBorder="1" applyAlignment="1">
      <alignment horizontal="center" wrapText="1"/>
    </xf>
    <xf numFmtId="4" fontId="19" fillId="0" borderId="23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2" fontId="7" fillId="3" borderId="2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right" vertical="center" wrapText="1"/>
    </xf>
    <xf numFmtId="0" fontId="5" fillId="9" borderId="2" xfId="0" applyNumberFormat="1" applyFont="1" applyFill="1" applyBorder="1" applyAlignment="1">
      <alignment horizontal="center" vertical="center"/>
    </xf>
    <xf numFmtId="0" fontId="5" fillId="9" borderId="3" xfId="0" applyNumberFormat="1" applyFont="1" applyFill="1" applyBorder="1" applyAlignment="1">
      <alignment horizontal="center" vertical="center"/>
    </xf>
    <xf numFmtId="0" fontId="5" fillId="4" borderId="20" xfId="0" applyNumberFormat="1" applyFont="1" applyFill="1" applyBorder="1" applyAlignment="1">
      <alignment horizontal="center" vertical="center"/>
    </xf>
    <xf numFmtId="0" fontId="5" fillId="4" borderId="11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left" vertical="top" wrapText="1"/>
    </xf>
    <xf numFmtId="0" fontId="15" fillId="0" borderId="9" xfId="0" applyNumberFormat="1" applyFont="1" applyFill="1" applyBorder="1" applyAlignment="1">
      <alignment horizontal="left" vertical="top" wrapText="1"/>
    </xf>
    <xf numFmtId="0" fontId="5" fillId="4" borderId="13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0" fontId="5" fillId="4" borderId="18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right" vertical="center" wrapText="1"/>
    </xf>
    <xf numFmtId="0" fontId="5" fillId="9" borderId="5" xfId="0" applyNumberFormat="1" applyFont="1" applyFill="1" applyBorder="1" applyAlignment="1">
      <alignment horizontal="center" vertical="center"/>
    </xf>
    <xf numFmtId="0" fontId="5" fillId="9" borderId="6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right" vertical="center" wrapText="1"/>
    </xf>
    <xf numFmtId="0" fontId="12" fillId="0" borderId="3" xfId="0" applyNumberFormat="1" applyFont="1" applyFill="1" applyBorder="1" applyAlignment="1">
      <alignment horizontal="right" vertical="center" wrapText="1"/>
    </xf>
    <xf numFmtId="0" fontId="11" fillId="5" borderId="20" xfId="0" applyNumberFormat="1" applyFont="1" applyFill="1" applyBorder="1" applyAlignment="1">
      <alignment horizontal="center" vertical="center" wrapText="1"/>
    </xf>
    <xf numFmtId="0" fontId="11" fillId="5" borderId="11" xfId="0" applyNumberFormat="1" applyFont="1" applyFill="1" applyBorder="1" applyAlignment="1">
      <alignment horizontal="center" vertical="center" wrapText="1"/>
    </xf>
    <xf numFmtId="0" fontId="5" fillId="9" borderId="14" xfId="0" applyNumberFormat="1" applyFont="1" applyFill="1" applyBorder="1" applyAlignment="1">
      <alignment horizontal="center" vertical="center"/>
    </xf>
    <xf numFmtId="0" fontId="5" fillId="9" borderId="15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left" vertical="center"/>
    </xf>
    <xf numFmtId="0" fontId="12" fillId="6" borderId="1" xfId="0" applyNumberFormat="1" applyFont="1" applyFill="1" applyBorder="1" applyAlignment="1">
      <alignment horizontal="left" vertical="center" wrapText="1"/>
    </xf>
  </cellXfs>
  <cellStyles count="3">
    <cellStyle name="Excel Built-in Normal" xfId="1" xr:uid="{00000000-0005-0000-0000-000000000000}"/>
    <cellStyle name="Normal" xfId="0" builtinId="0"/>
    <cellStyle name="Normal 6" xfId="2" xr:uid="{00000000-0005-0000-0000-000002000000}"/>
  </cellStyles>
  <dxfs count="0"/>
  <tableStyles count="0" defaultTableStyle="TableStyleMedium9" defaultPivotStyle="PivotStyleLight16"/>
  <colors>
    <mruColors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view="pageLayout" topLeftCell="A40" zoomScaleNormal="85" zoomScaleSheetLayoutView="85" workbookViewId="0">
      <selection activeCell="B64" sqref="B64"/>
    </sheetView>
  </sheetViews>
  <sheetFormatPr defaultRowHeight="15"/>
  <cols>
    <col min="1" max="1" width="7.28515625" customWidth="1"/>
    <col min="2" max="2" width="60.85546875" customWidth="1"/>
    <col min="3" max="3" width="10.140625" style="1" bestFit="1" customWidth="1"/>
    <col min="4" max="4" width="10.5703125" customWidth="1"/>
    <col min="5" max="5" width="8.7109375" style="16" bestFit="1" customWidth="1"/>
    <col min="6" max="6" width="12.5703125" customWidth="1"/>
  </cols>
  <sheetData>
    <row r="1" spans="1:6" s="3" customFormat="1" ht="54.75" customHeight="1">
      <c r="A1" s="75" t="s">
        <v>62</v>
      </c>
      <c r="B1" s="76"/>
      <c r="C1" s="76"/>
      <c r="D1" s="76"/>
      <c r="E1" s="76"/>
      <c r="F1" s="77"/>
    </row>
    <row r="2" spans="1:6" s="3" customFormat="1" ht="38.25">
      <c r="A2" s="27" t="s">
        <v>6</v>
      </c>
      <c r="B2" s="28" t="s">
        <v>7</v>
      </c>
      <c r="C2" s="29" t="s">
        <v>8</v>
      </c>
      <c r="D2" s="51" t="s">
        <v>9</v>
      </c>
      <c r="E2" s="30" t="s">
        <v>41</v>
      </c>
      <c r="F2" s="30" t="s">
        <v>40</v>
      </c>
    </row>
    <row r="3" spans="1:6" s="3" customFormat="1" ht="15.75">
      <c r="A3" s="79" t="s">
        <v>10</v>
      </c>
      <c r="B3" s="80"/>
      <c r="C3" s="80"/>
      <c r="D3" s="80"/>
      <c r="E3" s="32"/>
      <c r="F3" s="33"/>
    </row>
    <row r="4" spans="1:6" ht="15.75">
      <c r="A4" s="31">
        <v>1</v>
      </c>
      <c r="B4" s="81" t="s">
        <v>0</v>
      </c>
      <c r="C4" s="82"/>
      <c r="D4" s="82"/>
      <c r="E4" s="25"/>
      <c r="F4" s="26"/>
    </row>
    <row r="5" spans="1:6" s="10" customFormat="1" ht="42.75">
      <c r="A5" s="14">
        <v>1.1000000000000001</v>
      </c>
      <c r="B5" s="52" t="s">
        <v>36</v>
      </c>
      <c r="C5" s="4" t="s">
        <v>11</v>
      </c>
      <c r="D5" s="12">
        <v>150</v>
      </c>
      <c r="E5" s="36">
        <v>0</v>
      </c>
      <c r="F5" s="36">
        <f t="shared" ref="F5:F10" si="0">+D5*E5</f>
        <v>0</v>
      </c>
    </row>
    <row r="6" spans="1:6" s="10" customFormat="1" ht="42.75">
      <c r="A6" s="14">
        <v>1.2</v>
      </c>
      <c r="B6" s="52" t="s">
        <v>37</v>
      </c>
      <c r="C6" s="4" t="s">
        <v>11</v>
      </c>
      <c r="D6" s="12">
        <v>180</v>
      </c>
      <c r="E6" s="36">
        <v>0</v>
      </c>
      <c r="F6" s="36">
        <f t="shared" si="0"/>
        <v>0</v>
      </c>
    </row>
    <row r="7" spans="1:6" s="10" customFormat="1" ht="28.5">
      <c r="A7" s="14">
        <v>1.3</v>
      </c>
      <c r="B7" s="7" t="s">
        <v>24</v>
      </c>
      <c r="C7" s="13" t="s">
        <v>11</v>
      </c>
      <c r="D7" s="53">
        <v>300</v>
      </c>
      <c r="E7" s="36">
        <v>0</v>
      </c>
      <c r="F7" s="36">
        <f t="shared" si="0"/>
        <v>0</v>
      </c>
    </row>
    <row r="8" spans="1:6" s="3" customFormat="1" ht="28.5">
      <c r="A8" s="14">
        <v>1.4</v>
      </c>
      <c r="B8" s="22" t="s">
        <v>39</v>
      </c>
      <c r="C8" s="23" t="s">
        <v>11</v>
      </c>
      <c r="D8" s="54">
        <v>370</v>
      </c>
      <c r="E8" s="62">
        <v>0</v>
      </c>
      <c r="F8" s="36">
        <f t="shared" si="0"/>
        <v>0</v>
      </c>
    </row>
    <row r="9" spans="1:6" s="1" customFormat="1" ht="42.75">
      <c r="A9" s="14">
        <v>1.5</v>
      </c>
      <c r="B9" s="5" t="s">
        <v>31</v>
      </c>
      <c r="C9" s="13" t="s">
        <v>11</v>
      </c>
      <c r="D9" s="38">
        <v>30</v>
      </c>
      <c r="E9" s="36">
        <v>0</v>
      </c>
      <c r="F9" s="36">
        <f t="shared" si="0"/>
        <v>0</v>
      </c>
    </row>
    <row r="10" spans="1:6" s="74" customFormat="1" ht="28.5">
      <c r="A10" s="14">
        <v>1.6</v>
      </c>
      <c r="B10" s="71" t="s">
        <v>33</v>
      </c>
      <c r="C10" s="13" t="s">
        <v>2</v>
      </c>
      <c r="D10" s="72">
        <v>1</v>
      </c>
      <c r="E10" s="73">
        <v>0</v>
      </c>
      <c r="F10" s="73">
        <f t="shared" si="0"/>
        <v>0</v>
      </c>
    </row>
    <row r="11" spans="1:6" s="3" customFormat="1">
      <c r="A11" s="78" t="s">
        <v>12</v>
      </c>
      <c r="B11" s="78"/>
      <c r="C11" s="78"/>
      <c r="D11" s="78"/>
      <c r="E11" s="24"/>
      <c r="F11" s="36">
        <f>SUM(F5:F10)</f>
        <v>0</v>
      </c>
    </row>
    <row r="12" spans="1:6" ht="15.75">
      <c r="A12" s="11">
        <v>2</v>
      </c>
      <c r="B12" s="85" t="s">
        <v>4</v>
      </c>
      <c r="C12" s="86"/>
      <c r="D12" s="86"/>
      <c r="E12" s="34"/>
      <c r="F12" s="35"/>
    </row>
    <row r="13" spans="1:6" ht="142.5">
      <c r="A13" s="37">
        <v>2.1</v>
      </c>
      <c r="B13" s="55" t="s">
        <v>35</v>
      </c>
      <c r="C13" s="13" t="s">
        <v>11</v>
      </c>
      <c r="D13" s="38">
        <v>35</v>
      </c>
      <c r="E13" s="62">
        <v>0</v>
      </c>
      <c r="F13" s="36">
        <f>+D13*E13</f>
        <v>0</v>
      </c>
    </row>
    <row r="14" spans="1:6">
      <c r="A14" s="37">
        <v>2.2000000000000002</v>
      </c>
      <c r="B14" s="55" t="s">
        <v>42</v>
      </c>
      <c r="C14" s="13" t="s">
        <v>11</v>
      </c>
      <c r="D14" s="38">
        <v>12</v>
      </c>
      <c r="E14" s="36">
        <v>0</v>
      </c>
      <c r="F14" s="36">
        <f>+D14*E14</f>
        <v>0</v>
      </c>
    </row>
    <row r="15" spans="1:6">
      <c r="A15" s="37">
        <v>2.2999999999999998</v>
      </c>
      <c r="B15" s="55" t="s">
        <v>56</v>
      </c>
      <c r="C15" s="13" t="s">
        <v>11</v>
      </c>
      <c r="D15" s="38">
        <v>12</v>
      </c>
      <c r="E15" s="36">
        <v>0</v>
      </c>
      <c r="F15" s="36">
        <f>+D15*E15</f>
        <v>0</v>
      </c>
    </row>
    <row r="16" spans="1:6" s="3" customFormat="1">
      <c r="A16" s="78" t="s">
        <v>13</v>
      </c>
      <c r="B16" s="78"/>
      <c r="C16" s="78"/>
      <c r="D16" s="78"/>
      <c r="E16" s="24"/>
      <c r="F16" s="36">
        <f>SUM(F13:F15)</f>
        <v>0</v>
      </c>
    </row>
    <row r="17" spans="1:6" ht="15.75">
      <c r="A17" s="28">
        <v>3</v>
      </c>
      <c r="B17" s="87" t="s">
        <v>1</v>
      </c>
      <c r="C17" s="88"/>
      <c r="D17" s="88"/>
      <c r="E17" s="39"/>
      <c r="F17" s="26"/>
    </row>
    <row r="18" spans="1:6" ht="42.75">
      <c r="A18" s="37">
        <v>3.1</v>
      </c>
      <c r="B18" s="9" t="s">
        <v>5</v>
      </c>
      <c r="C18" s="4" t="s">
        <v>2</v>
      </c>
      <c r="D18" s="38">
        <v>1</v>
      </c>
      <c r="E18" s="36">
        <v>0</v>
      </c>
      <c r="F18" s="36">
        <f>+D18*E18</f>
        <v>0</v>
      </c>
    </row>
    <row r="19" spans="1:6">
      <c r="A19" s="37">
        <v>3.2</v>
      </c>
      <c r="B19" s="9" t="s">
        <v>34</v>
      </c>
      <c r="C19" s="4" t="s">
        <v>2</v>
      </c>
      <c r="D19" s="38">
        <v>1</v>
      </c>
      <c r="E19" s="62">
        <v>0</v>
      </c>
      <c r="F19" s="36">
        <f>+D19*E19</f>
        <v>0</v>
      </c>
    </row>
    <row r="20" spans="1:6">
      <c r="A20" s="37">
        <v>3.3</v>
      </c>
      <c r="B20" s="9" t="s">
        <v>38</v>
      </c>
      <c r="C20" s="4" t="s">
        <v>2</v>
      </c>
      <c r="D20" s="38">
        <v>1</v>
      </c>
      <c r="E20" s="62">
        <v>0</v>
      </c>
      <c r="F20" s="36">
        <f>+D20*E20</f>
        <v>0</v>
      </c>
    </row>
    <row r="21" spans="1:6" ht="28.5">
      <c r="A21" s="37">
        <v>3.4</v>
      </c>
      <c r="B21" s="9" t="s">
        <v>43</v>
      </c>
      <c r="C21" s="4" t="s">
        <v>2</v>
      </c>
      <c r="D21" s="38">
        <v>1</v>
      </c>
      <c r="E21" s="62">
        <v>0</v>
      </c>
      <c r="F21" s="36">
        <f>+D21*E21</f>
        <v>0</v>
      </c>
    </row>
    <row r="22" spans="1:6">
      <c r="A22" s="78" t="s">
        <v>14</v>
      </c>
      <c r="B22" s="78"/>
      <c r="C22" s="78"/>
      <c r="D22" s="78"/>
      <c r="E22" s="40"/>
      <c r="F22" s="36">
        <f>SUM(F18:F21)</f>
        <v>0</v>
      </c>
    </row>
    <row r="23" spans="1:6">
      <c r="A23" s="89" t="s">
        <v>23</v>
      </c>
      <c r="B23" s="89"/>
      <c r="C23" s="89"/>
      <c r="D23" s="89"/>
      <c r="E23" s="40"/>
      <c r="F23" s="36">
        <f>+F11+F16+F22</f>
        <v>0</v>
      </c>
    </row>
    <row r="24" spans="1:6" ht="15.75">
      <c r="A24" s="90" t="s">
        <v>15</v>
      </c>
      <c r="B24" s="91"/>
      <c r="C24" s="91"/>
      <c r="D24" s="91"/>
      <c r="E24" s="65"/>
      <c r="F24" s="66"/>
    </row>
    <row r="25" spans="1:6" s="3" customFormat="1" ht="69" customHeight="1">
      <c r="A25" s="83" t="s">
        <v>29</v>
      </c>
      <c r="B25" s="84"/>
      <c r="C25" s="84"/>
      <c r="D25" s="84"/>
      <c r="E25" s="15"/>
      <c r="F25" s="2"/>
    </row>
    <row r="26" spans="1:6" s="17" customFormat="1" ht="15.75">
      <c r="A26" s="56">
        <v>4</v>
      </c>
      <c r="B26" s="98" t="s">
        <v>25</v>
      </c>
      <c r="C26" s="99"/>
      <c r="D26" s="99"/>
      <c r="E26" s="48"/>
      <c r="F26" s="49"/>
    </row>
    <row r="27" spans="1:6" s="18" customFormat="1" ht="42.75">
      <c r="A27" s="37">
        <v>4.0999999999999996</v>
      </c>
      <c r="B27" s="6" t="s">
        <v>48</v>
      </c>
      <c r="C27" s="4" t="s">
        <v>47</v>
      </c>
      <c r="D27" s="38">
        <v>1</v>
      </c>
      <c r="E27" s="36">
        <v>0</v>
      </c>
      <c r="F27" s="36">
        <f>+D27*E27</f>
        <v>0</v>
      </c>
    </row>
    <row r="28" spans="1:6" s="18" customFormat="1" ht="42.75">
      <c r="A28" s="37">
        <v>4.2</v>
      </c>
      <c r="B28" s="6" t="s">
        <v>49</v>
      </c>
      <c r="C28" s="4" t="s">
        <v>47</v>
      </c>
      <c r="D28" s="38">
        <v>1</v>
      </c>
      <c r="E28" s="36">
        <v>0</v>
      </c>
      <c r="F28" s="36">
        <f>+D28*E28</f>
        <v>0</v>
      </c>
    </row>
    <row r="29" spans="1:6" s="18" customFormat="1" ht="28.5">
      <c r="A29" s="37">
        <v>4.3</v>
      </c>
      <c r="B29" s="6" t="s">
        <v>59</v>
      </c>
      <c r="C29" s="4" t="s">
        <v>47</v>
      </c>
      <c r="D29" s="38">
        <v>10</v>
      </c>
      <c r="E29" s="36">
        <v>0</v>
      </c>
      <c r="F29" s="36">
        <f>+D29*E29</f>
        <v>0</v>
      </c>
    </row>
    <row r="30" spans="1:6" s="18" customFormat="1" ht="14.25">
      <c r="A30" s="37">
        <v>4.4000000000000004</v>
      </c>
      <c r="B30" s="6" t="s">
        <v>30</v>
      </c>
      <c r="C30" s="4" t="s">
        <v>2</v>
      </c>
      <c r="D30" s="38">
        <v>1</v>
      </c>
      <c r="E30" s="36">
        <v>0</v>
      </c>
      <c r="F30" s="36">
        <f>+D30*E30</f>
        <v>0</v>
      </c>
    </row>
    <row r="31" spans="1:6" s="18" customFormat="1">
      <c r="A31" s="78" t="s">
        <v>27</v>
      </c>
      <c r="B31" s="78"/>
      <c r="C31" s="78"/>
      <c r="D31" s="78"/>
      <c r="E31" s="42"/>
      <c r="F31" s="61">
        <f>SUM(F27:F30,)</f>
        <v>0</v>
      </c>
    </row>
    <row r="32" spans="1:6" s="17" customFormat="1" ht="15.75">
      <c r="A32" s="96" t="s">
        <v>32</v>
      </c>
      <c r="B32" s="97"/>
      <c r="C32" s="97"/>
      <c r="D32" s="97"/>
      <c r="E32" s="63"/>
      <c r="F32" s="64"/>
    </row>
    <row r="33" spans="1:6" s="3" customFormat="1" ht="15.75">
      <c r="A33" s="57">
        <v>5</v>
      </c>
      <c r="B33" s="98" t="s">
        <v>16</v>
      </c>
      <c r="C33" s="99"/>
      <c r="D33" s="99"/>
      <c r="E33" s="46"/>
      <c r="F33" s="47"/>
    </row>
    <row r="34" spans="1:6" s="19" customFormat="1" ht="42.75">
      <c r="A34" s="37">
        <v>5.0999999999999996</v>
      </c>
      <c r="B34" s="6" t="s">
        <v>26</v>
      </c>
      <c r="C34" s="4" t="s">
        <v>2</v>
      </c>
      <c r="D34" s="38">
        <v>1</v>
      </c>
      <c r="E34" s="36">
        <v>0</v>
      </c>
      <c r="F34" s="36">
        <f>+D34*E34</f>
        <v>0</v>
      </c>
    </row>
    <row r="35" spans="1:6" s="19" customFormat="1" ht="57">
      <c r="A35" s="37">
        <v>5.2</v>
      </c>
      <c r="B35" s="6" t="s">
        <v>58</v>
      </c>
      <c r="C35" s="4" t="s">
        <v>2</v>
      </c>
      <c r="D35" s="38">
        <v>1</v>
      </c>
      <c r="E35" s="36">
        <v>0</v>
      </c>
      <c r="F35" s="36">
        <f>+D35*E35</f>
        <v>0</v>
      </c>
    </row>
    <row r="36" spans="1:6" s="19" customFormat="1" ht="14.25">
      <c r="A36" s="37">
        <v>5.3</v>
      </c>
      <c r="B36" s="6" t="s">
        <v>46</v>
      </c>
      <c r="C36" s="4" t="s">
        <v>2</v>
      </c>
      <c r="D36" s="38">
        <v>1</v>
      </c>
      <c r="E36" s="36">
        <v>0</v>
      </c>
      <c r="F36" s="36">
        <f>+D36*E36</f>
        <v>0</v>
      </c>
    </row>
    <row r="37" spans="1:6" s="19" customFormat="1">
      <c r="A37" s="78" t="s">
        <v>28</v>
      </c>
      <c r="B37" s="78"/>
      <c r="C37" s="78"/>
      <c r="D37" s="78"/>
      <c r="E37" s="41"/>
      <c r="F37" s="36">
        <f>SUM(F34:F36)</f>
        <v>0</v>
      </c>
    </row>
    <row r="38" spans="1:6" s="19" customFormat="1" ht="15.75">
      <c r="A38" s="96" t="s">
        <v>52</v>
      </c>
      <c r="B38" s="97"/>
      <c r="C38" s="97"/>
      <c r="D38" s="97"/>
      <c r="E38" s="63"/>
      <c r="F38" s="64"/>
    </row>
    <row r="39" spans="1:6" s="19" customFormat="1" ht="15.75">
      <c r="A39" s="57">
        <v>6</v>
      </c>
      <c r="B39" s="98" t="s">
        <v>53</v>
      </c>
      <c r="C39" s="99"/>
      <c r="D39" s="99"/>
      <c r="E39" s="46"/>
      <c r="F39" s="47"/>
    </row>
    <row r="40" spans="1:6" s="19" customFormat="1" ht="28.5">
      <c r="A40" s="37">
        <v>6.3</v>
      </c>
      <c r="B40" s="6" t="s">
        <v>60</v>
      </c>
      <c r="C40" s="4" t="s">
        <v>2</v>
      </c>
      <c r="D40" s="38">
        <v>1</v>
      </c>
      <c r="E40" s="36">
        <v>0</v>
      </c>
      <c r="F40" s="36">
        <f>+D40*E40</f>
        <v>0</v>
      </c>
    </row>
    <row r="41" spans="1:6" s="19" customFormat="1">
      <c r="A41" s="78" t="s">
        <v>54</v>
      </c>
      <c r="B41" s="78"/>
      <c r="C41" s="78"/>
      <c r="D41" s="78"/>
      <c r="E41" s="41"/>
      <c r="F41" s="36">
        <f>SUM(F40:F40)</f>
        <v>0</v>
      </c>
    </row>
    <row r="42" spans="1:6" s="19" customFormat="1">
      <c r="A42" s="58"/>
      <c r="B42" s="58"/>
      <c r="C42" s="58"/>
      <c r="D42" s="58"/>
      <c r="E42" s="59"/>
      <c r="F42" s="60"/>
    </row>
    <row r="43" spans="1:6" s="19" customFormat="1">
      <c r="A43" s="58"/>
      <c r="B43" s="58"/>
      <c r="C43" s="58"/>
      <c r="D43" s="58"/>
      <c r="E43" s="59"/>
      <c r="F43" s="60"/>
    </row>
    <row r="44" spans="1:6" s="19" customFormat="1">
      <c r="A44" s="58"/>
      <c r="B44" s="58"/>
      <c r="C44" s="58"/>
      <c r="D44" s="58"/>
      <c r="E44" s="59"/>
      <c r="F44" s="60"/>
    </row>
    <row r="45" spans="1:6" s="19" customFormat="1" ht="15.75">
      <c r="A45" s="94" t="s">
        <v>17</v>
      </c>
      <c r="B45" s="95"/>
      <c r="C45" s="95"/>
      <c r="D45" s="95"/>
      <c r="E45" s="44"/>
      <c r="F45" s="45"/>
    </row>
    <row r="46" spans="1:6" s="19" customFormat="1">
      <c r="A46" s="8" t="s">
        <v>18</v>
      </c>
      <c r="B46" s="101" t="s">
        <v>19</v>
      </c>
      <c r="C46" s="101"/>
      <c r="D46" s="101"/>
      <c r="E46" s="43"/>
      <c r="F46" s="36">
        <f>+F11+F16+F22</f>
        <v>0</v>
      </c>
    </row>
    <row r="47" spans="1:6" s="19" customFormat="1">
      <c r="A47" s="8" t="s">
        <v>20</v>
      </c>
      <c r="B47" s="100" t="s">
        <v>21</v>
      </c>
      <c r="C47" s="100"/>
      <c r="D47" s="100"/>
      <c r="E47" s="41"/>
      <c r="F47" s="36">
        <f>+F31</f>
        <v>0</v>
      </c>
    </row>
    <row r="48" spans="1:6" s="19" customFormat="1">
      <c r="A48" s="8" t="s">
        <v>22</v>
      </c>
      <c r="B48" s="100" t="s">
        <v>3</v>
      </c>
      <c r="C48" s="100"/>
      <c r="D48" s="100"/>
      <c r="E48" s="41"/>
      <c r="F48" s="36">
        <f>+F37</f>
        <v>0</v>
      </c>
    </row>
    <row r="49" spans="1:8" s="19" customFormat="1">
      <c r="A49" s="8" t="s">
        <v>50</v>
      </c>
      <c r="B49" s="50" t="s">
        <v>51</v>
      </c>
      <c r="C49" s="50"/>
      <c r="D49" s="50"/>
      <c r="E49" s="41"/>
      <c r="F49" s="36">
        <f>F41</f>
        <v>0</v>
      </c>
    </row>
    <row r="50" spans="1:8" s="19" customFormat="1">
      <c r="A50" s="8"/>
      <c r="B50" s="100" t="s">
        <v>44</v>
      </c>
      <c r="C50" s="100"/>
      <c r="D50" s="100"/>
      <c r="E50" s="41"/>
      <c r="F50" s="36">
        <f>SUM(F46:F49)</f>
        <v>0</v>
      </c>
      <c r="G50" s="21"/>
      <c r="H50" s="21"/>
    </row>
    <row r="51" spans="1:8" s="19" customFormat="1" ht="15.75" thickBot="1">
      <c r="A51" s="8"/>
      <c r="B51" s="50" t="s">
        <v>57</v>
      </c>
      <c r="C51" s="50"/>
      <c r="D51" s="50"/>
      <c r="E51" s="41"/>
      <c r="F51" s="68">
        <f>(F50*10)/100</f>
        <v>0</v>
      </c>
      <c r="G51" s="21"/>
      <c r="H51" s="21"/>
    </row>
    <row r="52" spans="1:8" s="19" customFormat="1" ht="15.75" thickBot="1">
      <c r="A52" s="8"/>
      <c r="B52" s="50" t="s">
        <v>55</v>
      </c>
      <c r="C52" s="50"/>
      <c r="D52" s="50"/>
      <c r="E52" s="67"/>
      <c r="F52" s="69">
        <f>F50+F51</f>
        <v>0</v>
      </c>
      <c r="G52" s="21"/>
      <c r="H52" s="21"/>
    </row>
    <row r="53" spans="1:8" s="19" customFormat="1" ht="15.75" thickBot="1">
      <c r="A53" s="8"/>
      <c r="B53" s="100" t="s">
        <v>61</v>
      </c>
      <c r="C53" s="100"/>
      <c r="D53" s="100"/>
      <c r="E53" s="41"/>
      <c r="F53" s="70">
        <f>F52*0.18</f>
        <v>0</v>
      </c>
      <c r="G53" s="21"/>
      <c r="H53" s="21"/>
    </row>
    <row r="54" spans="1:8" s="19" customFormat="1" ht="15.75" thickBot="1">
      <c r="A54" s="8"/>
      <c r="B54" s="100" t="s">
        <v>45</v>
      </c>
      <c r="C54" s="100"/>
      <c r="D54" s="100"/>
      <c r="E54" s="67"/>
      <c r="F54" s="69">
        <f>SUM(F52:F53)</f>
        <v>0</v>
      </c>
      <c r="G54" s="21"/>
      <c r="H54" s="21"/>
    </row>
    <row r="55" spans="1:8" s="19" customFormat="1">
      <c r="A55" s="92"/>
      <c r="B55" s="93"/>
      <c r="C55" s="93"/>
      <c r="D55" s="93"/>
      <c r="F55" s="20"/>
      <c r="G55" s="21"/>
      <c r="H55" s="21"/>
    </row>
    <row r="56" spans="1:8" s="3" customFormat="1" ht="12.75"/>
    <row r="57" spans="1:8" s="3" customFormat="1" ht="12.75"/>
    <row r="58" spans="1:8" s="3" customFormat="1" ht="12.75"/>
    <row r="59" spans="1:8" s="3" customFormat="1" ht="12.75">
      <c r="B59" s="3" t="s">
        <v>63</v>
      </c>
    </row>
    <row r="60" spans="1:8" s="3" customFormat="1" ht="12.75"/>
    <row r="61" spans="1:8" s="3" customFormat="1" ht="12.75"/>
    <row r="62" spans="1:8" s="3" customFormat="1" ht="12.75"/>
    <row r="63" spans="1:8" s="3" customFormat="1" ht="12.75">
      <c r="B63" s="3" t="s">
        <v>64</v>
      </c>
    </row>
    <row r="64" spans="1:8" s="3" customFormat="1" ht="12.75"/>
    <row r="65" spans="3:5">
      <c r="C65"/>
      <c r="E65"/>
    </row>
  </sheetData>
  <mergeCells count="27">
    <mergeCell ref="A32:D32"/>
    <mergeCell ref="B26:D26"/>
    <mergeCell ref="A31:D31"/>
    <mergeCell ref="B48:D48"/>
    <mergeCell ref="B54:D54"/>
    <mergeCell ref="B53:D53"/>
    <mergeCell ref="B46:D46"/>
    <mergeCell ref="B47:D47"/>
    <mergeCell ref="B50:D50"/>
    <mergeCell ref="B33:D33"/>
    <mergeCell ref="A37:D37"/>
    <mergeCell ref="A55:D55"/>
    <mergeCell ref="A45:D45"/>
    <mergeCell ref="A38:D38"/>
    <mergeCell ref="B39:D39"/>
    <mergeCell ref="A41:D41"/>
    <mergeCell ref="A1:F1"/>
    <mergeCell ref="A11:D11"/>
    <mergeCell ref="A3:D3"/>
    <mergeCell ref="B4:D4"/>
    <mergeCell ref="A25:D25"/>
    <mergeCell ref="B12:D12"/>
    <mergeCell ref="A16:D16"/>
    <mergeCell ref="B17:D17"/>
    <mergeCell ref="A22:D22"/>
    <mergeCell ref="A23:D23"/>
    <mergeCell ref="A24:D24"/>
  </mergeCells>
  <printOptions horizontalCentered="1"/>
  <pageMargins left="0.25" right="0.25" top="0.75" bottom="0.75" header="0.3" footer="0.3"/>
  <pageSetup paperSize="9" scale="89" fitToHeight="0" orientation="portrait" r:id="rId1"/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Finansiska ponuda</vt:lpstr>
      <vt:lpstr>'Finansiska ponuda'!Print_Area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mdask</dc:creator>
  <cp:lastModifiedBy>Aleksandar Efremov</cp:lastModifiedBy>
  <cp:lastPrinted>2021-02-11T09:43:40Z</cp:lastPrinted>
  <dcterms:created xsi:type="dcterms:W3CDTF">2018-02-19T08:16:29Z</dcterms:created>
  <dcterms:modified xsi:type="dcterms:W3CDTF">2021-02-11T11:38:52Z</dcterms:modified>
</cp:coreProperties>
</file>